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7. ITQ_5월_정기\10. 기출공지\105_엑셀\"/>
    </mc:Choice>
  </mc:AlternateContent>
  <xr:revisionPtr revIDLastSave="0" documentId="13_ncr:1_{BA377CE6-655C-47CC-B2E6-7B74656186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6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이용자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J14" i="1"/>
  <c r="E13" i="1"/>
  <c r="H15" i="3"/>
  <c r="H11" i="3"/>
  <c r="H5" i="3"/>
  <c r="H17" i="3" s="1"/>
  <c r="C16" i="3"/>
  <c r="C12" i="3"/>
  <c r="C6" i="3"/>
  <c r="C18" i="3" s="1"/>
  <c r="H11" i="2"/>
  <c r="J6" i="1"/>
  <c r="J7" i="1"/>
  <c r="J8" i="1"/>
  <c r="J9" i="1"/>
  <c r="J10" i="1"/>
  <c r="J11" i="1"/>
  <c r="J12" i="1"/>
  <c r="J5" i="1"/>
  <c r="E14" i="1"/>
  <c r="J13" i="1" l="1"/>
</calcChain>
</file>

<file path=xl/sharedStrings.xml><?xml version="1.0" encoding="utf-8"?>
<sst xmlns="http://schemas.openxmlformats.org/spreadsheetml/2006/main" count="148" uniqueCount="50">
  <si>
    <t>전체 개수</t>
  </si>
  <si>
    <t>전체 평균</t>
  </si>
  <si>
    <t>박현우</t>
    <phoneticPr fontId="2" type="noConversion"/>
  </si>
  <si>
    <t>주요 활동</t>
    <phoneticPr fontId="2" type="noConversion"/>
  </si>
  <si>
    <t>풀이음</t>
  </si>
  <si>
    <t>풀이음</t>
    <phoneticPr fontId="2" type="noConversion"/>
  </si>
  <si>
    <t>문고</t>
    <phoneticPr fontId="2" type="noConversion"/>
  </si>
  <si>
    <t>한마음</t>
    <phoneticPr fontId="2" type="noConversion"/>
  </si>
  <si>
    <t>작은 문학</t>
    <phoneticPr fontId="2" type="noConversion"/>
  </si>
  <si>
    <t>책의 향기</t>
    <phoneticPr fontId="2" type="noConversion"/>
  </si>
  <si>
    <t>도서의 정원</t>
    <phoneticPr fontId="2" type="noConversion"/>
  </si>
  <si>
    <t>미니 문학</t>
    <phoneticPr fontId="2" type="noConversion"/>
  </si>
  <si>
    <t>독서 공간</t>
    <phoneticPr fontId="2" type="noConversion"/>
  </si>
  <si>
    <t>체험 활동</t>
    <phoneticPr fontId="2" type="noConversion"/>
  </si>
  <si>
    <t>책 읽기</t>
    <phoneticPr fontId="2" type="noConversion"/>
  </si>
  <si>
    <t>영상 상영</t>
    <phoneticPr fontId="2" type="noConversion"/>
  </si>
  <si>
    <t>대출 도서량
(단위:권)</t>
    <phoneticPr fontId="2" type="noConversion"/>
  </si>
  <si>
    <t>도서관명</t>
    <phoneticPr fontId="2" type="noConversion"/>
  </si>
  <si>
    <t>도서 보유량
(단위:권)</t>
    <phoneticPr fontId="2" type="noConversion"/>
  </si>
  <si>
    <t>개관일</t>
    <phoneticPr fontId="2" type="noConversion"/>
  </si>
  <si>
    <t>관리자</t>
    <phoneticPr fontId="2" type="noConversion"/>
  </si>
  <si>
    <t>이미영</t>
    <phoneticPr fontId="2" type="noConversion"/>
  </si>
  <si>
    <t>김지은</t>
    <phoneticPr fontId="2" type="noConversion"/>
  </si>
  <si>
    <t>장경미</t>
    <phoneticPr fontId="2" type="noConversion"/>
  </si>
  <si>
    <t>손현준</t>
    <phoneticPr fontId="2" type="noConversion"/>
  </si>
  <si>
    <t>이현주</t>
    <phoneticPr fontId="2" type="noConversion"/>
  </si>
  <si>
    <t>김수현</t>
    <phoneticPr fontId="2" type="noConversion"/>
  </si>
  <si>
    <t>나영미</t>
    <phoneticPr fontId="2" type="noConversion"/>
  </si>
  <si>
    <t>SB-101</t>
    <phoneticPr fontId="2" type="noConversion"/>
  </si>
  <si>
    <t>BC-124</t>
    <phoneticPr fontId="2" type="noConversion"/>
  </si>
  <si>
    <t>DB-210</t>
    <phoneticPr fontId="2" type="noConversion"/>
  </si>
  <si>
    <t>SM-312</t>
    <phoneticPr fontId="2" type="noConversion"/>
  </si>
  <si>
    <t>PC-211</t>
    <phoneticPr fontId="2" type="noConversion"/>
  </si>
  <si>
    <t>VB-132</t>
    <phoneticPr fontId="2" type="noConversion"/>
  </si>
  <si>
    <t>SM-320</t>
    <phoneticPr fontId="2" type="noConversion"/>
  </si>
  <si>
    <t>PB-303</t>
    <phoneticPr fontId="2" type="noConversion"/>
  </si>
  <si>
    <t>관리코드</t>
    <phoneticPr fontId="2" type="noConversion"/>
  </si>
  <si>
    <t>영상 상영 개수</t>
  </si>
  <si>
    <t>책 읽기 개수</t>
  </si>
  <si>
    <t>체험 활동 개수</t>
  </si>
  <si>
    <t>영상 상영 평균</t>
  </si>
  <si>
    <t>책 읽기 평균</t>
  </si>
  <si>
    <t>체험 활동 평균</t>
  </si>
  <si>
    <t>책 읽기 대출 도서량(단위:권) 평균</t>
    <phoneticPr fontId="2" type="noConversion"/>
  </si>
  <si>
    <t>순위</t>
    <phoneticPr fontId="2" type="noConversion"/>
  </si>
  <si>
    <t>이용자 수</t>
    <phoneticPr fontId="2" type="noConversion"/>
  </si>
  <si>
    <t>체험 활동 이용자 수 합계</t>
    <phoneticPr fontId="2" type="noConversion"/>
  </si>
  <si>
    <t>도서 보유량(단위:권) 평균 이상 도서관 수</t>
    <phoneticPr fontId="2" type="noConversion"/>
  </si>
  <si>
    <t>&gt;=600</t>
    <phoneticPr fontId="2" type="noConversion"/>
  </si>
  <si>
    <t>책 읽기 이용자 수 전체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</si>
</sst>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?,??0&quot;명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1" fontId="3" fillId="0" borderId="9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7" fontId="3" fillId="0" borderId="4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177" fontId="3" fillId="0" borderId="9" xfId="1" applyNumberFormat="1" applyFont="1" applyBorder="1">
      <alignment vertical="center"/>
    </xf>
    <xf numFmtId="177" fontId="3" fillId="0" borderId="0" xfId="1" applyNumberFormat="1" applyFont="1" applyBorder="1">
      <alignment vertical="center"/>
    </xf>
    <xf numFmtId="41" fontId="3" fillId="0" borderId="10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13" xfId="1" applyFont="1" applyBorder="1" applyAlignment="1">
      <alignment horizontal="right" vertical="center"/>
    </xf>
    <xf numFmtId="177" fontId="3" fillId="0" borderId="13" xfId="1" applyNumberFormat="1" applyFont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41" fontId="3" fillId="0" borderId="5" xfId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41" fontId="3" fillId="0" borderId="1" xfId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책 읽기 및 체험 활동 작은 도서관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이용자 수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45-4671-A6F3-E6455D8FC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(제1작업!$C$5:$C$7,제1작업!$C$9:$C$10,제1작업!$C$12)</c:f>
              <c:strCache>
                <c:ptCount val="6"/>
                <c:pt idx="0">
                  <c:v>풀이음</c:v>
                </c:pt>
                <c:pt idx="1">
                  <c:v>문고</c:v>
                </c:pt>
                <c:pt idx="2">
                  <c:v>작은 문학</c:v>
                </c:pt>
                <c:pt idx="3">
                  <c:v>책의 향기</c:v>
                </c:pt>
                <c:pt idx="4">
                  <c:v>도서의 정원</c:v>
                </c:pt>
                <c:pt idx="5">
                  <c:v>미니 문학</c:v>
                </c:pt>
              </c:strCache>
            </c:strRef>
          </c:cat>
          <c:val>
            <c:numRef>
              <c:f>(제1작업!$H$5:$H$7,제1작업!$H$9:$H$10,제1작업!$H$12)</c:f>
              <c:numCache>
                <c:formatCode>?,??0"명"</c:formatCode>
                <c:ptCount val="6"/>
                <c:pt idx="0">
                  <c:v>3412</c:v>
                </c:pt>
                <c:pt idx="1">
                  <c:v>1300</c:v>
                </c:pt>
                <c:pt idx="2">
                  <c:v>2850</c:v>
                </c:pt>
                <c:pt idx="3">
                  <c:v>1850</c:v>
                </c:pt>
                <c:pt idx="4">
                  <c:v>1243</c:v>
                </c:pt>
                <c:pt idx="5">
                  <c:v>3654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4-4A7D-A128-02220AE89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34832832"/>
        <c:axId val="634831752"/>
      </c:barChart>
      <c:lineChart>
        <c:grouping val="standard"/>
        <c:varyColors val="0"/>
        <c:ser>
          <c:idx val="1"/>
          <c:order val="1"/>
          <c:tx>
            <c:v>대출 도서량(단위:권)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(제1작업!$C$5:$C$7,제1작업!$C$9:$C$10,제1작업!$C$12)</c:f>
              <c:strCache>
                <c:ptCount val="6"/>
                <c:pt idx="0">
                  <c:v>풀이음</c:v>
                </c:pt>
                <c:pt idx="1">
                  <c:v>문고</c:v>
                </c:pt>
                <c:pt idx="2">
                  <c:v>작은 문학</c:v>
                </c:pt>
                <c:pt idx="3">
                  <c:v>책의 향기</c:v>
                </c:pt>
                <c:pt idx="4">
                  <c:v>도서의 정원</c:v>
                </c:pt>
                <c:pt idx="5">
                  <c:v>미니 문학</c:v>
                </c:pt>
              </c:strCache>
            </c:strRef>
          </c:cat>
          <c:val>
            <c:numRef>
              <c:f>(제1작업!$G$5:$G$7,제1작업!$G$9:$G$10,제1작업!$G$12)</c:f>
              <c:numCache>
                <c:formatCode>_(* #,##0_);_(* \(#,##0\);_(* "-"_);_(@_)</c:formatCode>
                <c:ptCount val="6"/>
                <c:pt idx="0">
                  <c:v>550</c:v>
                </c:pt>
                <c:pt idx="1">
                  <c:v>158</c:v>
                </c:pt>
                <c:pt idx="2">
                  <c:v>450</c:v>
                </c:pt>
                <c:pt idx="3">
                  <c:v>180</c:v>
                </c:pt>
                <c:pt idx="4">
                  <c:v>458</c:v>
                </c:pt>
                <c:pt idx="5">
                  <c:v>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A4-4A7D-A128-02220AE89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693144"/>
        <c:axId val="510691344"/>
      </c:lineChart>
      <c:catAx>
        <c:axId val="63483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34831752"/>
        <c:crosses val="autoZero"/>
        <c:auto val="1"/>
        <c:lblAlgn val="ctr"/>
        <c:lblOffset val="100"/>
        <c:noMultiLvlLbl val="0"/>
      </c:catAx>
      <c:valAx>
        <c:axId val="634831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?,??0&quot;명&quot;" sourceLinked="1"/>
        <c:majorTickMark val="none"/>
        <c:minorTickMark val="none"/>
        <c:tickLblPos val="nextTo"/>
        <c:spPr>
          <a:noFill/>
          <a:ln w="9525">
            <a:solidFill>
              <a:schemeClr val="accent1">
                <a:shade val="1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34832832"/>
        <c:crosses val="autoZero"/>
        <c:crossBetween val="between"/>
      </c:valAx>
      <c:valAx>
        <c:axId val="510691344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10693144"/>
        <c:crosses val="max"/>
        <c:crossBetween val="between"/>
        <c:majorUnit val="200"/>
      </c:valAx>
      <c:catAx>
        <c:axId val="510693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69134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113347</xdr:rowOff>
    </xdr:from>
    <xdr:to>
      <xdr:col>6</xdr:col>
      <xdr:colOff>558165</xdr:colOff>
      <xdr:row>2</xdr:row>
      <xdr:rowOff>212407</xdr:rowOff>
    </xdr:to>
    <xdr:sp macro="" textlink="">
      <xdr:nvSpPr>
        <xdr:cNvPr id="5" name="배지 4">
          <a:extLst>
            <a:ext uri="{FF2B5EF4-FFF2-40B4-BE49-F238E27FC236}">
              <a16:creationId xmlns:a16="http://schemas.microsoft.com/office/drawing/2014/main" id="{44292D9A-1C98-463A-A128-4E88EB8F6BEE}"/>
            </a:ext>
          </a:extLst>
        </xdr:cNvPr>
        <xdr:cNvSpPr/>
      </xdr:nvSpPr>
      <xdr:spPr>
        <a:xfrm>
          <a:off x="129540" y="113347"/>
          <a:ext cx="5221605" cy="72390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찾아가는 작은 도서관 현황</a:t>
          </a:r>
        </a:p>
      </xdr:txBody>
    </xdr:sp>
    <xdr:clientData/>
  </xdr:twoCellAnchor>
  <xdr:twoCellAnchor>
    <xdr:from>
      <xdr:col>7</xdr:col>
      <xdr:colOff>15239</xdr:colOff>
      <xdr:row>0</xdr:row>
      <xdr:rowOff>106680</xdr:rowOff>
    </xdr:from>
    <xdr:to>
      <xdr:col>10</xdr:col>
      <xdr:colOff>15239</xdr:colOff>
      <xdr:row>2</xdr:row>
      <xdr:rowOff>219075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C4AD9004-BF27-4E16-A9DC-F5B60BF51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2619" y="106680"/>
          <a:ext cx="2263140" cy="737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F977CFC-9BFD-100E-B3CA-09A319F070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0.60807</cdr:x>
      <cdr:y>0.13531</cdr:y>
    </cdr:from>
    <cdr:to>
      <cdr:x>0.75539</cdr:x>
      <cdr:y>0.24764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C13EE025-CEDC-BC07-B1FB-518F2A4B57E7}"/>
            </a:ext>
          </a:extLst>
        </cdr:cNvPr>
        <cdr:cNvSpPr/>
      </cdr:nvSpPr>
      <cdr:spPr>
        <a:xfrm xmlns:a="http://schemas.openxmlformats.org/drawingml/2006/main">
          <a:off x="5657851" y="822293"/>
          <a:ext cx="1370742" cy="682657"/>
        </a:xfrm>
        <a:prstGeom xmlns:a="http://schemas.openxmlformats.org/drawingml/2006/main" prst="wedgeRoundRectCallout">
          <a:avLst>
            <a:gd name="adj1" fmla="val 88375"/>
            <a:gd name="adj2" fmla="val -1172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이용자 수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4"/>
  <sheetViews>
    <sheetView tabSelected="1" zoomScaleNormal="100" workbookViewId="0">
      <selection activeCell="F28" sqref="F28"/>
    </sheetView>
  </sheetViews>
  <sheetFormatPr defaultColWidth="8.75" defaultRowHeight="13.5" x14ac:dyDescent="0.3"/>
  <cols>
    <col min="1" max="1" width="1.75" style="1" customWidth="1"/>
    <col min="2" max="4" width="12.5" style="1" customWidth="1"/>
    <col min="5" max="5" width="11.75" style="1" customWidth="1"/>
    <col min="6" max="7" width="12" style="1" customWidth="1"/>
    <col min="8" max="10" width="9.875" style="1" customWidth="1"/>
    <col min="11" max="11" width="8.75" style="1"/>
    <col min="12" max="12" width="14.375" style="1" customWidth="1"/>
    <col min="13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8" t="s">
        <v>36</v>
      </c>
      <c r="C4" s="29" t="s">
        <v>17</v>
      </c>
      <c r="D4" s="29" t="s">
        <v>20</v>
      </c>
      <c r="E4" s="29" t="s">
        <v>3</v>
      </c>
      <c r="F4" s="11" t="s">
        <v>18</v>
      </c>
      <c r="G4" s="11" t="s">
        <v>16</v>
      </c>
      <c r="H4" s="11" t="s">
        <v>45</v>
      </c>
      <c r="I4" s="29" t="s">
        <v>19</v>
      </c>
      <c r="J4" s="30" t="s">
        <v>44</v>
      </c>
    </row>
    <row r="5" spans="2:10" ht="19.899999999999999" customHeight="1" x14ac:dyDescent="0.3">
      <c r="B5" s="4" t="s">
        <v>28</v>
      </c>
      <c r="C5" s="5" t="s">
        <v>5</v>
      </c>
      <c r="D5" s="5" t="s">
        <v>21</v>
      </c>
      <c r="E5" s="5" t="s">
        <v>14</v>
      </c>
      <c r="F5" s="6">
        <v>5500</v>
      </c>
      <c r="G5" s="6">
        <v>550</v>
      </c>
      <c r="H5" s="18">
        <v>3412</v>
      </c>
      <c r="I5" s="5" t="str">
        <f t="shared" ref="I5:I12" si="0">IF(MID(B5,4,1)="1","화~토","월~금")</f>
        <v>화~토</v>
      </c>
      <c r="J5" s="15">
        <f>_xlfn.RANK.EQ(G5,$G$5:$G$12)</f>
        <v>2</v>
      </c>
    </row>
    <row r="6" spans="2:10" ht="19.899999999999999" customHeight="1" x14ac:dyDescent="0.3">
      <c r="B6" s="7" t="s">
        <v>29</v>
      </c>
      <c r="C6" s="2" t="s">
        <v>6</v>
      </c>
      <c r="D6" s="2" t="s">
        <v>22</v>
      </c>
      <c r="E6" s="2" t="s">
        <v>13</v>
      </c>
      <c r="F6" s="3">
        <v>1800</v>
      </c>
      <c r="G6" s="3">
        <v>158</v>
      </c>
      <c r="H6" s="19">
        <v>1300</v>
      </c>
      <c r="I6" s="2" t="str">
        <f t="shared" si="0"/>
        <v>화~토</v>
      </c>
      <c r="J6" s="16">
        <f t="shared" ref="J6:J12" si="1">_xlfn.RANK.EQ(G6,$G$5:$G$12)</f>
        <v>7</v>
      </c>
    </row>
    <row r="7" spans="2:10" ht="19.899999999999999" customHeight="1" x14ac:dyDescent="0.3">
      <c r="B7" s="7" t="s">
        <v>30</v>
      </c>
      <c r="C7" s="2" t="s">
        <v>8</v>
      </c>
      <c r="D7" s="2" t="s">
        <v>2</v>
      </c>
      <c r="E7" s="2" t="s">
        <v>14</v>
      </c>
      <c r="F7" s="3">
        <v>4800</v>
      </c>
      <c r="G7" s="3">
        <v>450</v>
      </c>
      <c r="H7" s="19">
        <v>2850</v>
      </c>
      <c r="I7" s="2" t="str">
        <f t="shared" si="0"/>
        <v>월~금</v>
      </c>
      <c r="J7" s="16">
        <f t="shared" si="1"/>
        <v>4</v>
      </c>
    </row>
    <row r="8" spans="2:10" ht="19.899999999999999" customHeight="1" x14ac:dyDescent="0.3">
      <c r="B8" s="7" t="s">
        <v>31</v>
      </c>
      <c r="C8" s="2" t="s">
        <v>7</v>
      </c>
      <c r="D8" s="2" t="s">
        <v>23</v>
      </c>
      <c r="E8" s="2" t="s">
        <v>15</v>
      </c>
      <c r="F8" s="3">
        <v>2855</v>
      </c>
      <c r="G8" s="3">
        <v>124</v>
      </c>
      <c r="H8" s="19">
        <v>1200</v>
      </c>
      <c r="I8" s="2" t="str">
        <f t="shared" si="0"/>
        <v>월~금</v>
      </c>
      <c r="J8" s="16">
        <f t="shared" si="1"/>
        <v>8</v>
      </c>
    </row>
    <row r="9" spans="2:10" ht="19.899999999999999" customHeight="1" x14ac:dyDescent="0.3">
      <c r="B9" s="7" t="s">
        <v>32</v>
      </c>
      <c r="C9" s="2" t="s">
        <v>9</v>
      </c>
      <c r="D9" s="2" t="s">
        <v>24</v>
      </c>
      <c r="E9" s="2" t="s">
        <v>13</v>
      </c>
      <c r="F9" s="3">
        <v>2600</v>
      </c>
      <c r="G9" s="3">
        <v>180</v>
      </c>
      <c r="H9" s="19">
        <v>1850</v>
      </c>
      <c r="I9" s="2" t="str">
        <f t="shared" si="0"/>
        <v>월~금</v>
      </c>
      <c r="J9" s="16">
        <f t="shared" si="1"/>
        <v>6</v>
      </c>
    </row>
    <row r="10" spans="2:10" ht="19.899999999999999" customHeight="1" x14ac:dyDescent="0.3">
      <c r="B10" s="7" t="s">
        <v>33</v>
      </c>
      <c r="C10" s="2" t="s">
        <v>10</v>
      </c>
      <c r="D10" s="2" t="s">
        <v>25</v>
      </c>
      <c r="E10" s="2" t="s">
        <v>14</v>
      </c>
      <c r="F10" s="3">
        <v>4500</v>
      </c>
      <c r="G10" s="3">
        <v>458</v>
      </c>
      <c r="H10" s="19">
        <v>1243</v>
      </c>
      <c r="I10" s="2" t="str">
        <f t="shared" si="0"/>
        <v>화~토</v>
      </c>
      <c r="J10" s="16">
        <f t="shared" si="1"/>
        <v>3</v>
      </c>
    </row>
    <row r="11" spans="2:10" ht="19.899999999999999" customHeight="1" x14ac:dyDescent="0.3">
      <c r="B11" s="7" t="s">
        <v>34</v>
      </c>
      <c r="C11" s="2" t="s">
        <v>12</v>
      </c>
      <c r="D11" s="2" t="s">
        <v>26</v>
      </c>
      <c r="E11" s="2" t="s">
        <v>15</v>
      </c>
      <c r="F11" s="3">
        <v>2850</v>
      </c>
      <c r="G11" s="3">
        <v>285</v>
      </c>
      <c r="H11" s="19">
        <v>1450</v>
      </c>
      <c r="I11" s="2" t="str">
        <f t="shared" si="0"/>
        <v>월~금</v>
      </c>
      <c r="J11" s="16">
        <f t="shared" si="1"/>
        <v>5</v>
      </c>
    </row>
    <row r="12" spans="2:10" ht="19.899999999999999" customHeight="1" thickBot="1" x14ac:dyDescent="0.35">
      <c r="B12" s="8" t="s">
        <v>35</v>
      </c>
      <c r="C12" s="9" t="s">
        <v>11</v>
      </c>
      <c r="D12" s="9" t="s">
        <v>27</v>
      </c>
      <c r="E12" s="9" t="s">
        <v>14</v>
      </c>
      <c r="F12" s="10">
        <v>5200</v>
      </c>
      <c r="G12" s="10">
        <v>650</v>
      </c>
      <c r="H12" s="20">
        <v>3654</v>
      </c>
      <c r="I12" s="9" t="str">
        <f t="shared" si="0"/>
        <v>월~금</v>
      </c>
      <c r="J12" s="17">
        <f t="shared" si="1"/>
        <v>1</v>
      </c>
    </row>
    <row r="13" spans="2:10" ht="19.899999999999999" customHeight="1" x14ac:dyDescent="0.3">
      <c r="B13" s="37" t="s">
        <v>47</v>
      </c>
      <c r="C13" s="38"/>
      <c r="D13" s="38"/>
      <c r="E13" s="6" t="str">
        <f>COUNTIF(F5:F12,"&gt;="&amp;AVERAGE(F5:F12))&amp;"개"</f>
        <v>4개</v>
      </c>
      <c r="F13" s="39"/>
      <c r="G13" s="38" t="s">
        <v>46</v>
      </c>
      <c r="H13" s="38"/>
      <c r="I13" s="38"/>
      <c r="J13" s="31">
        <f>SUMIF(E5:E12,E6,이용자)</f>
        <v>3150</v>
      </c>
    </row>
    <row r="14" spans="2:10" ht="19.899999999999999" customHeight="1" thickBot="1" x14ac:dyDescent="0.35">
      <c r="B14" s="41" t="s">
        <v>43</v>
      </c>
      <c r="C14" s="42"/>
      <c r="D14" s="42"/>
      <c r="E14" s="23">
        <f>DAVERAGE(B4:H12,G4,E4:E5)</f>
        <v>527</v>
      </c>
      <c r="F14" s="40"/>
      <c r="G14" s="12" t="s">
        <v>17</v>
      </c>
      <c r="H14" s="9" t="s">
        <v>4</v>
      </c>
      <c r="I14" s="32" t="s">
        <v>45</v>
      </c>
      <c r="J14" s="22">
        <f>VLOOKUP(H14,C5:H12,6,0)</f>
        <v>3412</v>
      </c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$G5&lt;=200</formula>
    </cfRule>
  </conditionalFormatting>
  <dataValidations disablePrompts="1"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workbookViewId="0">
      <selection activeCell="K26" sqref="K26"/>
    </sheetView>
  </sheetViews>
  <sheetFormatPr defaultColWidth="8.75" defaultRowHeight="13.5" x14ac:dyDescent="0.3"/>
  <cols>
    <col min="1" max="1" width="1.75" style="1" customWidth="1"/>
    <col min="2" max="4" width="12.5" style="1" customWidth="1"/>
    <col min="5" max="5" width="11.75" style="1" customWidth="1"/>
    <col min="6" max="7" width="12" style="1" customWidth="1"/>
    <col min="8" max="8" width="9.8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8" t="s">
        <v>36</v>
      </c>
      <c r="C2" s="29" t="s">
        <v>17</v>
      </c>
      <c r="D2" s="29" t="s">
        <v>20</v>
      </c>
      <c r="E2" s="29" t="s">
        <v>3</v>
      </c>
      <c r="F2" s="11" t="s">
        <v>18</v>
      </c>
      <c r="G2" s="11" t="s">
        <v>16</v>
      </c>
      <c r="H2" s="11" t="s">
        <v>45</v>
      </c>
    </row>
    <row r="3" spans="2:8" x14ac:dyDescent="0.3">
      <c r="B3" s="4" t="s">
        <v>28</v>
      </c>
      <c r="C3" s="5" t="s">
        <v>5</v>
      </c>
      <c r="D3" s="5" t="s">
        <v>21</v>
      </c>
      <c r="E3" s="5" t="s">
        <v>14</v>
      </c>
      <c r="F3" s="6">
        <v>5500</v>
      </c>
      <c r="G3" s="6">
        <v>550</v>
      </c>
      <c r="H3" s="18">
        <v>4252.9999999999991</v>
      </c>
    </row>
    <row r="4" spans="2:8" x14ac:dyDescent="0.3">
      <c r="B4" s="7" t="s">
        <v>29</v>
      </c>
      <c r="C4" s="2" t="s">
        <v>6</v>
      </c>
      <c r="D4" s="2" t="s">
        <v>22</v>
      </c>
      <c r="E4" s="2" t="s">
        <v>13</v>
      </c>
      <c r="F4" s="3">
        <v>1800</v>
      </c>
      <c r="G4" s="3">
        <v>158</v>
      </c>
      <c r="H4" s="19">
        <v>1300</v>
      </c>
    </row>
    <row r="5" spans="2:8" x14ac:dyDescent="0.3">
      <c r="B5" s="7" t="s">
        <v>30</v>
      </c>
      <c r="C5" s="2" t="s">
        <v>8</v>
      </c>
      <c r="D5" s="2" t="s">
        <v>2</v>
      </c>
      <c r="E5" s="2" t="s">
        <v>14</v>
      </c>
      <c r="F5" s="3">
        <v>4800</v>
      </c>
      <c r="G5" s="3">
        <v>450</v>
      </c>
      <c r="H5" s="19">
        <v>2850</v>
      </c>
    </row>
    <row r="6" spans="2:8" x14ac:dyDescent="0.3">
      <c r="B6" s="7" t="s">
        <v>31</v>
      </c>
      <c r="C6" s="2" t="s">
        <v>7</v>
      </c>
      <c r="D6" s="2" t="s">
        <v>23</v>
      </c>
      <c r="E6" s="2" t="s">
        <v>15</v>
      </c>
      <c r="F6" s="3">
        <v>2855</v>
      </c>
      <c r="G6" s="3">
        <v>124</v>
      </c>
      <c r="H6" s="19">
        <v>1200</v>
      </c>
    </row>
    <row r="7" spans="2:8" x14ac:dyDescent="0.3">
      <c r="B7" s="7" t="s">
        <v>32</v>
      </c>
      <c r="C7" s="2" t="s">
        <v>9</v>
      </c>
      <c r="D7" s="2" t="s">
        <v>24</v>
      </c>
      <c r="E7" s="2" t="s">
        <v>13</v>
      </c>
      <c r="F7" s="3">
        <v>2600</v>
      </c>
      <c r="G7" s="3">
        <v>180</v>
      </c>
      <c r="H7" s="19">
        <v>1850</v>
      </c>
    </row>
    <row r="8" spans="2:8" x14ac:dyDescent="0.3">
      <c r="B8" s="7" t="s">
        <v>33</v>
      </c>
      <c r="C8" s="2" t="s">
        <v>10</v>
      </c>
      <c r="D8" s="2" t="s">
        <v>25</v>
      </c>
      <c r="E8" s="2" t="s">
        <v>14</v>
      </c>
      <c r="F8" s="3">
        <v>4500</v>
      </c>
      <c r="G8" s="3">
        <v>458</v>
      </c>
      <c r="H8" s="19">
        <v>1243</v>
      </c>
    </row>
    <row r="9" spans="2:8" x14ac:dyDescent="0.3">
      <c r="B9" s="7" t="s">
        <v>34</v>
      </c>
      <c r="C9" s="2" t="s">
        <v>12</v>
      </c>
      <c r="D9" s="2" t="s">
        <v>26</v>
      </c>
      <c r="E9" s="2" t="s">
        <v>15</v>
      </c>
      <c r="F9" s="3">
        <v>2850</v>
      </c>
      <c r="G9" s="3">
        <v>285</v>
      </c>
      <c r="H9" s="19">
        <v>1450</v>
      </c>
    </row>
    <row r="10" spans="2:8" x14ac:dyDescent="0.3">
      <c r="B10" s="24" t="s">
        <v>35</v>
      </c>
      <c r="C10" s="25" t="s">
        <v>11</v>
      </c>
      <c r="D10" s="25" t="s">
        <v>27</v>
      </c>
      <c r="E10" s="25" t="s">
        <v>14</v>
      </c>
      <c r="F10" s="26">
        <v>5200</v>
      </c>
      <c r="G10" s="26">
        <v>650</v>
      </c>
      <c r="H10" s="27">
        <v>3654</v>
      </c>
    </row>
    <row r="11" spans="2:8" x14ac:dyDescent="0.3">
      <c r="B11" s="43" t="s">
        <v>49</v>
      </c>
      <c r="C11" s="43"/>
      <c r="D11" s="43"/>
      <c r="E11" s="43"/>
      <c r="F11" s="43"/>
      <c r="G11" s="43"/>
      <c r="H11" s="33">
        <f>DSUM(B2:H10,7,E2:E3)</f>
        <v>12000</v>
      </c>
    </row>
    <row r="13" spans="2:8" ht="14.25" thickBot="1" x14ac:dyDescent="0.35"/>
    <row r="14" spans="2:8" ht="27.75" thickBot="1" x14ac:dyDescent="0.35">
      <c r="B14" s="29" t="s">
        <v>3</v>
      </c>
      <c r="C14" s="11" t="s">
        <v>16</v>
      </c>
    </row>
    <row r="15" spans="2:8" x14ac:dyDescent="0.3">
      <c r="B15" s="1" t="s">
        <v>13</v>
      </c>
      <c r="H15" s="34"/>
    </row>
    <row r="16" spans="2:8" x14ac:dyDescent="0.3">
      <c r="C16" s="1" t="s">
        <v>48</v>
      </c>
    </row>
    <row r="17" spans="2:5" ht="14.25" thickBot="1" x14ac:dyDescent="0.35"/>
    <row r="18" spans="2:5" ht="27.75" thickBot="1" x14ac:dyDescent="0.35">
      <c r="B18" s="29" t="s">
        <v>17</v>
      </c>
      <c r="C18" s="29" t="s">
        <v>20</v>
      </c>
      <c r="D18" s="11" t="s">
        <v>18</v>
      </c>
      <c r="E18" s="11" t="s">
        <v>16</v>
      </c>
    </row>
    <row r="19" spans="2:5" x14ac:dyDescent="0.3">
      <c r="B19" s="2" t="s">
        <v>6</v>
      </c>
      <c r="C19" s="2" t="s">
        <v>22</v>
      </c>
      <c r="D19" s="3">
        <v>1800</v>
      </c>
      <c r="E19" s="3">
        <v>158</v>
      </c>
    </row>
    <row r="20" spans="2:5" x14ac:dyDescent="0.3">
      <c r="B20" s="2" t="s">
        <v>9</v>
      </c>
      <c r="C20" s="2" t="s">
        <v>24</v>
      </c>
      <c r="D20" s="3">
        <v>2600</v>
      </c>
      <c r="E20" s="3">
        <v>180</v>
      </c>
    </row>
    <row r="21" spans="2:5" x14ac:dyDescent="0.3">
      <c r="B21" s="25" t="s">
        <v>11</v>
      </c>
      <c r="C21" s="25" t="s">
        <v>27</v>
      </c>
      <c r="D21" s="26">
        <v>5200</v>
      </c>
      <c r="E21" s="26">
        <v>650</v>
      </c>
    </row>
  </sheetData>
  <mergeCells count="1">
    <mergeCell ref="B11:G11"/>
  </mergeCells>
  <phoneticPr fontId="2" type="noConversion"/>
  <conditionalFormatting sqref="B3:H10">
    <cfRule type="expression" dxfId="1" priority="1">
      <formula>$G3&lt;=200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8"/>
  <sheetViews>
    <sheetView workbookViewId="0">
      <selection activeCell="L26" sqref="L26"/>
    </sheetView>
  </sheetViews>
  <sheetFormatPr defaultColWidth="8.75" defaultRowHeight="13.5" x14ac:dyDescent="0.3"/>
  <cols>
    <col min="1" max="1" width="1.75" style="1" customWidth="1"/>
    <col min="2" max="4" width="12.5" style="1" customWidth="1"/>
    <col min="5" max="5" width="15.75" style="1" bestFit="1" customWidth="1"/>
    <col min="6" max="7" width="12" style="1" customWidth="1"/>
    <col min="8" max="8" width="9.8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8" t="s">
        <v>36</v>
      </c>
      <c r="C2" s="29" t="s">
        <v>17</v>
      </c>
      <c r="D2" s="29" t="s">
        <v>20</v>
      </c>
      <c r="E2" s="29" t="s">
        <v>3</v>
      </c>
      <c r="F2" s="11" t="s">
        <v>18</v>
      </c>
      <c r="G2" s="11" t="s">
        <v>16</v>
      </c>
      <c r="H2" s="11" t="s">
        <v>45</v>
      </c>
    </row>
    <row r="3" spans="2:8" x14ac:dyDescent="0.3">
      <c r="B3" s="4" t="s">
        <v>29</v>
      </c>
      <c r="C3" s="5" t="s">
        <v>6</v>
      </c>
      <c r="D3" s="5" t="s">
        <v>22</v>
      </c>
      <c r="E3" s="5" t="s">
        <v>13</v>
      </c>
      <c r="F3" s="6">
        <v>1800</v>
      </c>
      <c r="G3" s="6">
        <v>158</v>
      </c>
      <c r="H3" s="18">
        <v>1300</v>
      </c>
    </row>
    <row r="4" spans="2:8" x14ac:dyDescent="0.3">
      <c r="B4" s="7" t="s">
        <v>32</v>
      </c>
      <c r="C4" s="2" t="s">
        <v>9</v>
      </c>
      <c r="D4" s="2" t="s">
        <v>24</v>
      </c>
      <c r="E4" s="2" t="s">
        <v>13</v>
      </c>
      <c r="F4" s="3">
        <v>2600</v>
      </c>
      <c r="G4" s="3">
        <v>180</v>
      </c>
      <c r="H4" s="19">
        <v>1850</v>
      </c>
    </row>
    <row r="5" spans="2:8" x14ac:dyDescent="0.3">
      <c r="B5" s="7"/>
      <c r="C5" s="2"/>
      <c r="D5" s="2"/>
      <c r="E5" s="13" t="s">
        <v>42</v>
      </c>
      <c r="F5" s="3"/>
      <c r="G5" s="3"/>
      <c r="H5" s="19">
        <f>SUBTOTAL(1,H3:H4)</f>
        <v>1575</v>
      </c>
    </row>
    <row r="6" spans="2:8" x14ac:dyDescent="0.3">
      <c r="B6" s="7"/>
      <c r="C6" s="2">
        <f>SUBTOTAL(3,C3:C4)</f>
        <v>2</v>
      </c>
      <c r="D6" s="2"/>
      <c r="E6" s="13" t="s">
        <v>39</v>
      </c>
      <c r="F6" s="3"/>
      <c r="G6" s="3"/>
      <c r="H6" s="19"/>
    </row>
    <row r="7" spans="2:8" x14ac:dyDescent="0.3">
      <c r="B7" s="7" t="s">
        <v>28</v>
      </c>
      <c r="C7" s="2" t="s">
        <v>5</v>
      </c>
      <c r="D7" s="2" t="s">
        <v>21</v>
      </c>
      <c r="E7" s="2" t="s">
        <v>14</v>
      </c>
      <c r="F7" s="3">
        <v>5500</v>
      </c>
      <c r="G7" s="3">
        <v>550</v>
      </c>
      <c r="H7" s="19">
        <v>3412</v>
      </c>
    </row>
    <row r="8" spans="2:8" x14ac:dyDescent="0.3">
      <c r="B8" s="7" t="s">
        <v>30</v>
      </c>
      <c r="C8" s="2" t="s">
        <v>8</v>
      </c>
      <c r="D8" s="2" t="s">
        <v>2</v>
      </c>
      <c r="E8" s="2" t="s">
        <v>14</v>
      </c>
      <c r="F8" s="3">
        <v>4800</v>
      </c>
      <c r="G8" s="3">
        <v>450</v>
      </c>
      <c r="H8" s="19">
        <v>2850</v>
      </c>
    </row>
    <row r="9" spans="2:8" x14ac:dyDescent="0.3">
      <c r="B9" s="7" t="s">
        <v>33</v>
      </c>
      <c r="C9" s="2" t="s">
        <v>10</v>
      </c>
      <c r="D9" s="2" t="s">
        <v>25</v>
      </c>
      <c r="E9" s="2" t="s">
        <v>14</v>
      </c>
      <c r="F9" s="3">
        <v>4500</v>
      </c>
      <c r="G9" s="3">
        <v>458</v>
      </c>
      <c r="H9" s="19">
        <v>1243</v>
      </c>
    </row>
    <row r="10" spans="2:8" x14ac:dyDescent="0.3">
      <c r="B10" s="7" t="s">
        <v>35</v>
      </c>
      <c r="C10" s="2" t="s">
        <v>11</v>
      </c>
      <c r="D10" s="2" t="s">
        <v>27</v>
      </c>
      <c r="E10" s="2" t="s">
        <v>14</v>
      </c>
      <c r="F10" s="3">
        <v>5200</v>
      </c>
      <c r="G10" s="3">
        <v>650</v>
      </c>
      <c r="H10" s="19">
        <v>3654</v>
      </c>
    </row>
    <row r="11" spans="2:8" x14ac:dyDescent="0.3">
      <c r="B11" s="7"/>
      <c r="C11" s="2"/>
      <c r="D11" s="2"/>
      <c r="E11" s="13" t="s">
        <v>41</v>
      </c>
      <c r="F11" s="3"/>
      <c r="G11" s="3"/>
      <c r="H11" s="19">
        <f>SUBTOTAL(1,H7:H10)</f>
        <v>2789.75</v>
      </c>
    </row>
    <row r="12" spans="2:8" x14ac:dyDescent="0.3">
      <c r="B12" s="7"/>
      <c r="C12" s="2">
        <f>SUBTOTAL(3,C7:C10)</f>
        <v>4</v>
      </c>
      <c r="D12" s="2"/>
      <c r="E12" s="13" t="s">
        <v>38</v>
      </c>
      <c r="F12" s="3"/>
      <c r="G12" s="3"/>
      <c r="H12" s="19"/>
    </row>
    <row r="13" spans="2:8" x14ac:dyDescent="0.3">
      <c r="B13" s="7" t="s">
        <v>31</v>
      </c>
      <c r="C13" s="2" t="s">
        <v>7</v>
      </c>
      <c r="D13" s="2" t="s">
        <v>23</v>
      </c>
      <c r="E13" s="2" t="s">
        <v>15</v>
      </c>
      <c r="F13" s="3">
        <v>2855</v>
      </c>
      <c r="G13" s="3">
        <v>124</v>
      </c>
      <c r="H13" s="19">
        <v>1200</v>
      </c>
    </row>
    <row r="14" spans="2:8" ht="14.25" thickBot="1" x14ac:dyDescent="0.35">
      <c r="B14" s="8" t="s">
        <v>34</v>
      </c>
      <c r="C14" s="9" t="s">
        <v>12</v>
      </c>
      <c r="D14" s="9" t="s">
        <v>26</v>
      </c>
      <c r="E14" s="9" t="s">
        <v>15</v>
      </c>
      <c r="F14" s="10">
        <v>2850</v>
      </c>
      <c r="G14" s="10">
        <v>285</v>
      </c>
      <c r="H14" s="20">
        <v>1450</v>
      </c>
    </row>
    <row r="15" spans="2:8" x14ac:dyDescent="0.3">
      <c r="B15" s="35"/>
      <c r="C15" s="35"/>
      <c r="D15" s="35"/>
      <c r="E15" s="36" t="s">
        <v>40</v>
      </c>
      <c r="F15" s="14"/>
      <c r="G15" s="14"/>
      <c r="H15" s="21">
        <f>SUBTOTAL(1,H13:H14)</f>
        <v>1325</v>
      </c>
    </row>
    <row r="16" spans="2:8" x14ac:dyDescent="0.3">
      <c r="B16" s="35"/>
      <c r="C16" s="35">
        <f>SUBTOTAL(3,C13:C14)</f>
        <v>2</v>
      </c>
      <c r="D16" s="35"/>
      <c r="E16" s="36" t="s">
        <v>37</v>
      </c>
      <c r="F16" s="14"/>
      <c r="G16" s="14"/>
      <c r="H16" s="21"/>
    </row>
    <row r="17" spans="2:8" x14ac:dyDescent="0.3">
      <c r="B17" s="35"/>
      <c r="C17" s="35"/>
      <c r="D17" s="35"/>
      <c r="E17" s="36" t="s">
        <v>1</v>
      </c>
      <c r="F17" s="14"/>
      <c r="G17" s="14"/>
      <c r="H17" s="21">
        <f>SUBTOTAL(1,H3:H14)</f>
        <v>2119.875</v>
      </c>
    </row>
    <row r="18" spans="2:8" x14ac:dyDescent="0.3">
      <c r="B18" s="35"/>
      <c r="C18" s="35">
        <f>SUBTOTAL(3,C3:C14)</f>
        <v>8</v>
      </c>
      <c r="D18" s="35"/>
      <c r="E18" s="36" t="s">
        <v>0</v>
      </c>
      <c r="F18" s="14"/>
      <c r="G18" s="14"/>
      <c r="H18" s="21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$G3&lt;=200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이용자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유가희</cp:lastModifiedBy>
  <dcterms:created xsi:type="dcterms:W3CDTF">2023-07-20T01:12:47Z</dcterms:created>
  <dcterms:modified xsi:type="dcterms:W3CDTF">2024-05-12T12:02:23Z</dcterms:modified>
</cp:coreProperties>
</file>